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2b5fcf345f2d5b/Documents/DPC 2024/Financial/To publish on Website/"/>
    </mc:Choice>
  </mc:AlternateContent>
  <xr:revisionPtr revIDLastSave="74" documentId="13_ncr:1_{B47BCCEC-A6F7-451D-B294-6D018F7E2673}" xr6:coauthVersionLast="47" xr6:coauthVersionMax="47" xr10:uidLastSave="{9A2B4491-7AAA-4BBF-A7BE-BC651D0158F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K24" i="1" s="1"/>
  <c r="H20" i="1"/>
  <c r="K20" i="1" s="1"/>
  <c r="H18" i="1"/>
  <c r="L18" i="1" s="1"/>
  <c r="N18" i="1" s="1"/>
  <c r="H16" i="1"/>
  <c r="L16" i="1" s="1"/>
  <c r="H14" i="1"/>
  <c r="L14" i="1" s="1"/>
  <c r="H12" i="1"/>
  <c r="L12" i="1" s="1"/>
  <c r="M28" i="1"/>
  <c r="M26" i="1"/>
  <c r="M24" i="1"/>
  <c r="G28" i="1"/>
  <c r="G26" i="1"/>
  <c r="G24" i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K14" i="1" l="1"/>
  <c r="K12" i="1"/>
  <c r="K26" i="1"/>
  <c r="L24" i="1"/>
  <c r="N24" i="1" s="1"/>
  <c r="G22" i="1"/>
  <c r="M22" i="1" s="1"/>
  <c r="K18" i="1"/>
  <c r="K16" i="1"/>
  <c r="N16" i="1"/>
  <c r="I22" i="1"/>
  <c r="J22" i="1"/>
  <c r="H22" i="1"/>
  <c r="L22" i="1" s="1"/>
  <c r="N10" i="1"/>
  <c r="L20" i="1"/>
  <c r="N22" i="1" l="1"/>
  <c r="K22" i="1"/>
</calcChain>
</file>

<file path=xl/sharedStrings.xml><?xml version="1.0" encoding="utf-8"?>
<sst xmlns="http://schemas.openxmlformats.org/spreadsheetml/2006/main" count="31" uniqueCount="28">
  <si>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</si>
  <si>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</si>
  <si>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</si>
  <si>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</si>
  <si>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</si>
  <si>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</si>
  <si>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</si>
  <si>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</si>
  <si>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</si>
  <si>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</si>
  <si>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</si>
  <si>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</si>
  <si>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</si>
  <si>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</si>
  <si>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</si>
  <si>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</si>
  <si>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</si>
  <si>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</si>
  <si>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</si>
  <si>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</si>
  <si>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</si>
  <si>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</si>
  <si>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</t>
  </si>
  <si>
    <t>Duddon Parish Council</t>
  </si>
  <si>
    <t>Solar Panels - £3423,  EV Chargers - £476, Grants - £18596, Cil Tax - £3474 = £25969</t>
  </si>
  <si>
    <t>The Square - £13220 = -£13220</t>
  </si>
  <si>
    <t>Inreased electricity costs, repalcement street lighting  + £4796 = £4796</t>
  </si>
  <si>
    <t>Pump Track +£16647 = £16647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</si>
</sst>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G1" workbookViewId="0">
      <selection activeCell="O26" sqref="O26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5.57031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75" x14ac:dyDescent="0.2">
      <c r="A2" s="23" t="s">
        <v>12</v>
      </c>
      <c r="B2" s="14"/>
      <c r="C2" s="13" t="s">
        <v>23</v>
      </c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4" t="s">
        <v>21</v>
      </c>
      <c r="B4" s="25"/>
      <c r="C4" s="25"/>
      <c r="D4" s="25"/>
      <c r="E4" s="25"/>
      <c r="F4" s="25"/>
      <c r="G4" s="25"/>
      <c r="H4" s="25"/>
    </row>
    <row r="5" spans="1:15" x14ac:dyDescent="0.2">
      <c r="A5" s="1" t="s">
        <v>18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17</v>
      </c>
      <c r="O7" s="19" t="s">
        <v>16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8" t="s">
        <v>2</v>
      </c>
      <c r="B10" s="28"/>
      <c r="C10" s="28"/>
      <c r="D10" s="7">
        <v>33495</v>
      </c>
      <c r="F10" s="7">
        <v>24768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1" t="s">
        <v>13</v>
      </c>
      <c r="B12" s="32"/>
      <c r="C12" s="33"/>
      <c r="D12" s="7">
        <v>31952</v>
      </c>
      <c r="F12" s="7">
        <v>27156</v>
      </c>
      <c r="G12" s="4">
        <f>D12-F12</f>
        <v>4796</v>
      </c>
      <c r="H12" s="5">
        <f>IF((D12&gt;F12),(D12-F12)/F12,IF(D12&lt;F12,-(D12-F12)/F12,IF(D12=F12,0)))</f>
        <v>0.17660922079835029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1</v>
      </c>
      <c r="L12" s="3" t="str">
        <f>IF(H12&lt;15%, "NO","YES")</f>
        <v>YES</v>
      </c>
      <c r="M12" s="3" t="str">
        <f>IF(ABS(G12)&lt;100000, "NO","YES")</f>
        <v>NO</v>
      </c>
      <c r="N12" s="9"/>
      <c r="O12" s="12" t="s">
        <v>26</v>
      </c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6522</v>
      </c>
      <c r="F14" s="7">
        <v>34781</v>
      </c>
      <c r="G14" s="4">
        <f>D14-F14</f>
        <v>-28259</v>
      </c>
      <c r="H14" s="5">
        <f>IF((D14&gt;F14),(D14-F14)/F14,IF(D14&lt;F14,-(D14-F14)/F14,IF(D14=F14,0)))</f>
        <v>0.81248382737701619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/>
      <c r="O14" s="12" t="s">
        <v>24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8100</v>
      </c>
      <c r="F16" s="7">
        <v>7562</v>
      </c>
      <c r="G16" s="4">
        <f>D16-F16</f>
        <v>538</v>
      </c>
      <c r="H16" s="5">
        <f>IF((D16&gt;F16),(D16-F16)/F16,IF(D16&lt;F16,-(D16-F16)/F16,IF(D16=F16,0)))</f>
        <v>7.1145199682623644E-2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26" t="s">
        <v>14</v>
      </c>
      <c r="B20" s="26"/>
      <c r="C20" s="26"/>
      <c r="D20" s="7">
        <v>33036</v>
      </c>
      <c r="F20" s="7">
        <v>45648</v>
      </c>
      <c r="G20" s="4">
        <f>D20-F20</f>
        <v>-12612</v>
      </c>
      <c r="H20" s="5">
        <f>IF((D20&gt;F20),(D20-F20)/F20,IF(D20&lt;F20,-(D20-F20)/F20,IF(D20=F20,0)))</f>
        <v>0.27628811777076762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12" t="s">
        <v>25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v>30833</v>
      </c>
      <c r="F22" s="21">
        <v>33495</v>
      </c>
      <c r="G22" s="4">
        <f>D22-F22</f>
        <v>-2662</v>
      </c>
      <c r="H22" s="5">
        <f>IF((D22&gt;F22),(D22-F22)/F22,IF(D22&lt;F22,-(D22-F22)/F22,IF(D22=F22,0)))</f>
        <v>7.9474548440065684E-2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30833</v>
      </c>
      <c r="F24" s="7">
        <v>33495</v>
      </c>
      <c r="G24" s="4">
        <f>D24-F24</f>
        <v>-2662</v>
      </c>
      <c r="H24" s="5">
        <f>IF((D24&gt;F24),(D24-F24)/F24,IF(D24&lt;F24,-(D24-F24)/F24,IF(D24=F24,0)))</f>
        <v>7.9474548440065684E-2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111162</v>
      </c>
      <c r="F26" s="7">
        <v>94515</v>
      </c>
      <c r="G26" s="4">
        <f>D26-F26</f>
        <v>16647</v>
      </c>
      <c r="H26" s="5">
        <f>IF((D26&gt;F26),(D26-F26)/F26,IF(D26&lt;F26,-(D26-F26)/F26,IF(D26=F26,0)))</f>
        <v>0.17613077289319157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1</v>
      </c>
      <c r="L26" s="3" t="str">
        <f>IF(H26&lt;15%, "NO","YES")</f>
        <v>YES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 t="s">
        <v>27</v>
      </c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Christine Adams</cp:lastModifiedBy>
  <dcterms:created xsi:type="dcterms:W3CDTF">2012-07-11T10:01:28Z</dcterms:created>
  <dcterms:modified xsi:type="dcterms:W3CDTF">2024-06-16T15:11:19Z</dcterms:modified>
</cp:coreProperties>
</file>